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30 - 04.11. - ZCU - Výpočetní technika (III.) 136 - 2022 připravit\"/>
    </mc:Choice>
  </mc:AlternateContent>
  <xr:revisionPtr revIDLastSave="0" documentId="13_ncr:1_{74F0C3C7-E797-43B0-A66C-AE52B7FE36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technika'!$A$6:$V$25</definedName>
    <definedName name="_xlnm.Print_Area" localSheetId="0">'Výpočetní technika'!$B$1:$V$29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0" i="1" l="1"/>
  <c r="P21" i="1"/>
  <c r="P22" i="1"/>
  <c r="P23" i="1"/>
  <c r="P24" i="1"/>
  <c r="S20" i="1"/>
  <c r="T20" i="1"/>
  <c r="S21" i="1"/>
  <c r="T21" i="1"/>
  <c r="S22" i="1"/>
  <c r="T22" i="1"/>
  <c r="S23" i="1"/>
  <c r="T23" i="1"/>
  <c r="S24" i="1"/>
  <c r="T24" i="1"/>
  <c r="P8" i="1" l="1"/>
  <c r="P9" i="1"/>
  <c r="P10" i="1"/>
  <c r="P11" i="1"/>
  <c r="P12" i="1"/>
  <c r="P13" i="1"/>
  <c r="P14" i="1"/>
  <c r="P15" i="1"/>
  <c r="P16" i="1"/>
  <c r="P17" i="1"/>
  <c r="P18" i="1"/>
  <c r="P19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P25" i="1"/>
  <c r="S25" i="1"/>
  <c r="T25" i="1"/>
  <c r="P7" i="1"/>
  <c r="Q28" i="1" l="1"/>
  <c r="T7" i="1"/>
  <c r="S7" i="1" l="1"/>
  <c r="R28" i="1" s="1"/>
</calcChain>
</file>

<file path=xl/sharedStrings.xml><?xml version="1.0" encoding="utf-8"?>
<sst xmlns="http://schemas.openxmlformats.org/spreadsheetml/2006/main" count="168" uniqueCount="103">
  <si>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</si>
  <si>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</si>
  <si>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</si>
  <si>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</si>
  <si>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</si>
  <si>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</si>
  <si>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</si>
  <si>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</si>
  <si>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</si>
  <si>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</si>
  <si>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</si>
  <si>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</si>
  <si>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>30234600-4 - Flash paměť</t>
  </si>
  <si>
    <t>30236000-2 - Různé počítačové vybavení</t>
  </si>
  <si>
    <t xml:space="preserve">30237000-9 - Součásti, příslušenství a doplňky pro počítače </t>
  </si>
  <si>
    <t xml:space="preserve">30237220-7 - Podložky pod myš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</si>
  <si>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</si>
  <si>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</si>
  <si>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</si>
  <si>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</si>
  <si>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</si>
  <si>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</si>
  <si>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</si>
  <si>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</si>
  <si>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</si>
  <si>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</si>
  <si>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</si>
  <si>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</si>
  <si>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</si>
  <si>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</si>
  <si>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</si>
  <si>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</si>
  <si>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</si>
  <si>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</si>
  <si>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</si>
  <si>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</si>
  <si>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</si>
  <si>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</si>
  <si>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Ing. Jaroslav Šebesta,
Tel.: 37763 2131</t>
  </si>
  <si>
    <t>Technická 8, 
301 00 Plzeň,
Fakulta aplikovaných věd - Nové technologie pro informační společnost (NTIS),
místnost UC 431</t>
  </si>
  <si>
    <t>Pokud financováno z projektových prostředků, pak ŘEŠITEL uvede: NÁZEV A ČÍSLO DOTAČNÍHO PROJEKTU</t>
  </si>
  <si>
    <t>Technická 8, 
301 00 Plzeň, 
Fakulta aplikovaných věd - Nové technologie pro informační společnost (NTIS),
místnost UC 431</t>
  </si>
  <si>
    <t xml:space="preserve">Příloha č. 2 Kupní smlouvy - technická specifikace
Výpočetní technika (III.) 136 - 2022 </t>
  </si>
  <si>
    <t>USB flash disk</t>
  </si>
  <si>
    <t>Radová, UN 562, 1xF2</t>
  </si>
  <si>
    <t>M. Grůber, UN 532; 1xTZ 238221</t>
  </si>
  <si>
    <t>1xTihelka, 1x UN 557, 1xTZ 219252; 1x Matoušek, UN 557,  1xTZ 219253</t>
  </si>
  <si>
    <t>Šmídl, UN 558, 1x TZ 217 608</t>
  </si>
  <si>
    <t>Externí disk</t>
  </si>
  <si>
    <t>Rozhraní: USB 3.2 Gen 1.
Formát: 2,5".
Kapacita min. 5TB.
Rozměry max. 20 x 80 x 110 mm.
Hmotnost max. 220 g.
Otáčky min. 5400.
Vyrovnávací paměť min. 8 MB.
256bit AES hardwarové šifrování.
Možnost automatického zálohování.</t>
  </si>
  <si>
    <t>USB flash disk s kapacitou min. 1TB.
Rozhraní USB 3.0 / 3.1 / 3.2 Gen 1. 
Rychlost čtení až 1000MB/s. 
Očko pro zavěšení.</t>
  </si>
  <si>
    <t>Bezdrátová myš</t>
  </si>
  <si>
    <t>Pevný disk 3,5"</t>
  </si>
  <si>
    <t>Pevný 3,5" disk.
Kapacita min. 8 TB.
Vyrovnávací paměť min. 256 MB.
Vhodný pro NAS.
Technologie zápisu CMR.
Min. rychlost čtení a zápisu 235 MB/s.
Mean Time Before Failure min. 1000000 h.</t>
  </si>
  <si>
    <t>Cestovní myš</t>
  </si>
  <si>
    <t>Myš bezdrátová duální (Bluetooth, USB), laserová technologie fungující na skle, rolovací kolečko s naklápěním do stran, pro praváky, integrovaná baterie, cestovní provedení max. 110 gramů, Unifying USB nano přijímač, DPI min. 4000.</t>
  </si>
  <si>
    <t>J. Straka, UC 436, spotř. Materiál</t>
  </si>
  <si>
    <t>J. Straka, UC 436, 1xTZ  244 152</t>
  </si>
  <si>
    <t>J. Straka, UC 436, spotř. materiál</t>
  </si>
  <si>
    <t>Klávesnice</t>
  </si>
  <si>
    <t>Česká lokalizace kláves, USB, podsvícené klávesy, multimediální klávesy, spínače LK optic, vyměnitelná tlačítka.</t>
  </si>
  <si>
    <t>Podložka pod myš</t>
  </si>
  <si>
    <t>Látková, šité okraje, protiskluzová spodní strana, BEZ gelové podložky, velikost min. 300 x 260 mm.</t>
  </si>
  <si>
    <t>Externí box pro 2,5" disky</t>
  </si>
  <si>
    <t>Sieber, UC 436, spotř. Materiál</t>
  </si>
  <si>
    <t>Sieber, UC 436, 1xTZ 244 151</t>
  </si>
  <si>
    <t>Sieber, UC 436, spotř. materiál</t>
  </si>
  <si>
    <t>Externí box pro 2,5" disky.
Max. výška disku 9,5 mm.
Max. kapacita 8 TB.
Připojení přes USB 3.0.</t>
  </si>
  <si>
    <t>Podložka pod myš rovná protiskluzová, tkanina, odolná polití vodou, min. 30 x 70 cm, preferovaná šedá barva.</t>
  </si>
  <si>
    <t>Replikátor portů</t>
  </si>
  <si>
    <t>Replikátor portů - připojení pomocí USB-C, možnost napájení.
Další konektory: min. 3x USB-A USB 3.2 Gen 1, min. 1x HDMI port.</t>
  </si>
  <si>
    <t>Železný T, UC 436, spotř. Materiál</t>
  </si>
  <si>
    <t>Železný T, UC 436, 1x TZ244 149</t>
  </si>
  <si>
    <r>
      <t xml:space="preserve">Česká lokalizace kláves, USB, podsvícené klávesy, multimediální klávesy, spínače LK optic, vyměnitelná tlačítka.
</t>
    </r>
    <r>
      <rPr>
        <i/>
        <sz val="11"/>
        <color theme="1"/>
        <rFont val="Calibri"/>
        <family val="2"/>
        <charset val="238"/>
        <scheme val="minor"/>
      </rPr>
      <t>Pozn. popis shodný s pol.č. 6 - rozdělení z důvodu samostatné faktury.</t>
    </r>
  </si>
  <si>
    <t>Batoh na notebook</t>
  </si>
  <si>
    <t>Batoh na notebook s maximální uhlopříčkou do 17", horní kapsa, kapsa na notebook, nastavitelné ramenní popruhy, voděodolný a vyztužená záda, min. objem 20 l, max. hmotnost 0,7 kg.</t>
  </si>
  <si>
    <r>
      <t xml:space="preserve">Látková, šité okraje, protiskluzová spodní strana, BEZ gelové podložky, velikost min. 300 x 260 mm.
</t>
    </r>
    <r>
      <rPr>
        <i/>
        <sz val="11"/>
        <color theme="1"/>
        <rFont val="Calibri"/>
        <family val="2"/>
        <charset val="238"/>
        <scheme val="minor"/>
      </rPr>
      <t>Pozn. popis shodný s pol.č. 8 - rozdělení z důvodu samostatné faktury.</t>
    </r>
  </si>
  <si>
    <t>Šmídl, UN 558, 3x spotř. materiál</t>
  </si>
  <si>
    <t>Šmídl, UN 558, 3x spotř. Materiál</t>
  </si>
  <si>
    <t>Bulín, UC 454, spotř. Materiál</t>
  </si>
  <si>
    <t>Síťová karta USB</t>
  </si>
  <si>
    <t>Síťová karta USB-C</t>
  </si>
  <si>
    <t>Powerbanka</t>
  </si>
  <si>
    <t>Síťová karta USB 3.0 na RJ45, Gigabit ethernet, automatická instalace.</t>
  </si>
  <si>
    <t>Síťová karta USB-C na RJ45, Gigabit ethernet, automatická instalace.</t>
  </si>
  <si>
    <t>Powerbanka s podporou rychlonabíjení QC 3.0 + PD 3.0, výkon alespoň 20 W (5 V/4,5 A) - výstup / 18 W (9 V/2 A) - vstup, kapacita minimálně 20000mAh.</t>
  </si>
  <si>
    <t>Myš bezdrátová duální (2.4GHz, Bluetooth), laserová technologie fungující na skle, min. 7 tlačítek, rolovací kolečko s adaptací rychlosti + stranové kolečko, integrovaná baterie, Unifying USB nano přijímač, DPI min. 4000. 
Hmotnost minimálně 130 g, maximálně 150 g.
Provedení pro praváky.</t>
  </si>
  <si>
    <r>
      <t xml:space="preserve">Myš bezdrátová duální (2.4GHz, Bluetooth), laserová technologie fungující na skle, min. 7 tlačítek, rolovací kolečko s adaptací rychlosti + stranové kolečko, integrovaná baterie, Unifying USB nano přijímač. DPI min. 4000. 
Hmotnost minimálně 130 g, maximálně 150 g.
Provedení pro praváky.
</t>
    </r>
    <r>
      <rPr>
        <i/>
        <sz val="11"/>
        <color theme="1"/>
        <rFont val="Calibri"/>
        <family val="2"/>
        <charset val="238"/>
        <scheme val="minor"/>
      </rPr>
      <t>Pozn. popis shodný s pol.č. 3 - rozdělení z důvodu samostatné faktury.</t>
    </r>
  </si>
  <si>
    <r>
      <t xml:space="preserve">Myš bezdrátová duální (2.4GHz, Bluetooth), laserová technologie fungující na skle, min. 7 tlačítek, rolovací kolečko s adaptací rychlosti + stranové kolečko, integrovaná baterie, Unifying USB nano přijímač. DPI min. 4000. 
Hmotnost minimálně 130 g, maximálně 150 g.
Provedení pro praváky.
</t>
    </r>
    <r>
      <rPr>
        <i/>
        <sz val="11"/>
        <color theme="1"/>
        <rFont val="Calibri"/>
        <family val="2"/>
        <charset val="238"/>
        <scheme val="minor"/>
      </rPr>
      <t xml:space="preserve">
Pozn. popis shodný s pol.č. 3 - rozdělení z důvodu samostatné faktury.</t>
    </r>
  </si>
  <si>
    <t>WD My Passport 5TB USB 3.0. cerný (WDBPKJ0050BBK-WESN), záruka 24 měsíců</t>
  </si>
  <si>
    <t>Kingston DataTraveler Max USB-C 1TB (DTMAX/1TB), záruka 24 měsíců</t>
  </si>
  <si>
    <t>LOGITECH MX MASTER 3S (910-006559), záruka 24 měsíců</t>
  </si>
  <si>
    <t>WD Red Pro 8TB (WD8003FFBX), záruka 24 měsíců</t>
  </si>
  <si>
    <t>Logitech MX ANYWHERE 3 (910-005988), záruka 24 měsíců</t>
  </si>
  <si>
    <t>A4TECH klávesnice Bloody B120N podsvícená herní klávesnice, vodeodolná, USB, CZ (B120N), záruka 24 měsíců</t>
  </si>
  <si>
    <t>Corsair MM350 Medium Champion Series (CH-9413520-WW), záruka 24 měsíců</t>
  </si>
  <si>
    <t>AXAGON EE25-A6M, záruka 24 měsíců</t>
  </si>
  <si>
    <t>Genesis herní podložka pod myš CARBON 400 XXL LOGO 800X300mm (NPG-1860), záruka 24 měsíců</t>
  </si>
  <si>
    <t>Vention USB-C to HDMI / 3x USB 3.0 / SD / TF / PD Docking Station Gray 0.15M Aluminum Alloy Type (TOJHB), záruka 24 měsíců</t>
  </si>
  <si>
    <t>Dell Batoh Ecoloop Pro Backpack 17" (460-BDLE), záruka 24 měsíců</t>
  </si>
  <si>
    <t>AXAGON ADE-TRC, USB-C 3.2 Gen 1 - Gigabit Ethernet síťová karta, auto instal, titanově šedá, záruka 24 měsíc</t>
  </si>
  <si>
    <t>AXAGON ADE-TR, USB-A 3.2 Gen 1 - Gigabit Ethernet síťová karta, auto instal, titanově šedá, záruka 24 měsíců</t>
  </si>
  <si>
    <t>AlzaPower Parade 20000mAh Power Delivery (22,5W) bílá (APW-PBPA20PDW),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</si>
</sst>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23" xfId="0" applyFont="1" applyFill="1" applyBorder="1" applyAlignment="1">
      <alignment horizontal="left" vertical="center" wrapText="1" indent="1"/>
    </xf>
    <xf numFmtId="3" fontId="0" fillId="2" borderId="25" xfId="0" applyNumberForma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0" fontId="13" fillId="4" borderId="26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0" fontId="8" fillId="3" borderId="12" xfId="0" applyNumberFormat="1" applyFont="1" applyFill="1" applyBorder="1" applyAlignment="1">
      <alignment horizontal="center" vertical="center" wrapText="1"/>
    </xf>
    <xf numFmtId="0" fontId="8" fillId="3" borderId="27" xfId="0" applyNumberFormat="1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12" xfId="0" applyFont="1" applyFill="1" applyBorder="1" applyAlignment="1">
      <alignment horizontal="center" vertical="center" wrapText="1"/>
    </xf>
    <xf numFmtId="0" fontId="23" fillId="4" borderId="2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8" fillId="3" borderId="24" xfId="0" applyNumberFormat="1" applyFont="1" applyFill="1" applyBorder="1" applyAlignment="1">
      <alignment horizontal="center" vertical="center" wrapText="1"/>
    </xf>
    <xf numFmtId="0" fontId="23" fillId="4" borderId="2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8" fillId="3" borderId="19" xfId="0" applyNumberFormat="1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5"/>
  <sheetViews>
    <sheetView tabSelected="1" topLeftCell="L19" zoomScaleNormal="100" workbookViewId="0">
      <selection activeCell="R23" sqref="R23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6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8.28515625" style="5" hidden="1" customWidth="1"/>
    <col min="12" max="12" width="29.42578125" style="5" customWidth="1"/>
    <col min="13" max="13" width="25.85546875" style="5" customWidth="1"/>
    <col min="14" max="14" width="45.7109375" style="4" customWidth="1"/>
    <col min="15" max="15" width="25.8554687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8.85546875" style="5"/>
  </cols>
  <sheetData>
    <row r="1" spans="1:22" ht="40.9" customHeight="1" x14ac:dyDescent="0.25">
      <c r="B1" s="160" t="s">
        <v>42</v>
      </c>
      <c r="C1" s="161"/>
      <c r="D1" s="16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49"/>
      <c r="E3" s="49"/>
      <c r="F3" s="4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9"/>
      <c r="E4" s="49"/>
      <c r="F4" s="49"/>
      <c r="G4" s="49"/>
      <c r="H4" s="4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62" t="s">
        <v>2</v>
      </c>
      <c r="H5" s="16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18</v>
      </c>
      <c r="D6" s="39" t="s">
        <v>4</v>
      </c>
      <c r="E6" s="39" t="s">
        <v>19</v>
      </c>
      <c r="F6" s="39" t="s">
        <v>20</v>
      </c>
      <c r="G6" s="44" t="s">
        <v>29</v>
      </c>
      <c r="H6" s="45" t="s">
        <v>31</v>
      </c>
      <c r="I6" s="40" t="s">
        <v>21</v>
      </c>
      <c r="J6" s="39" t="s">
        <v>22</v>
      </c>
      <c r="K6" s="39" t="s">
        <v>40</v>
      </c>
      <c r="L6" s="41" t="s">
        <v>23</v>
      </c>
      <c r="M6" s="42" t="s">
        <v>24</v>
      </c>
      <c r="N6" s="41" t="s">
        <v>25</v>
      </c>
      <c r="O6" s="39" t="s">
        <v>37</v>
      </c>
      <c r="P6" s="41" t="s">
        <v>26</v>
      </c>
      <c r="Q6" s="39" t="s">
        <v>5</v>
      </c>
      <c r="R6" s="43" t="s">
        <v>6</v>
      </c>
      <c r="S6" s="48" t="s">
        <v>7</v>
      </c>
      <c r="T6" s="48" t="s">
        <v>8</v>
      </c>
      <c r="U6" s="41" t="s">
        <v>27</v>
      </c>
      <c r="V6" s="41" t="s">
        <v>28</v>
      </c>
    </row>
    <row r="7" spans="1:22" ht="157.5" customHeight="1" thickTop="1" x14ac:dyDescent="0.25">
      <c r="A7" s="20"/>
      <c r="B7" s="50">
        <v>1</v>
      </c>
      <c r="C7" s="51" t="s">
        <v>48</v>
      </c>
      <c r="D7" s="52">
        <v>1</v>
      </c>
      <c r="E7" s="53" t="s">
        <v>30</v>
      </c>
      <c r="F7" s="95" t="s">
        <v>49</v>
      </c>
      <c r="G7" s="110" t="s">
        <v>89</v>
      </c>
      <c r="H7" s="158" t="s">
        <v>36</v>
      </c>
      <c r="I7" s="173" t="s">
        <v>35</v>
      </c>
      <c r="J7" s="176" t="s">
        <v>36</v>
      </c>
      <c r="K7" s="178"/>
      <c r="L7" s="159"/>
      <c r="M7" s="177" t="s">
        <v>38</v>
      </c>
      <c r="N7" s="177" t="s">
        <v>39</v>
      </c>
      <c r="O7" s="179">
        <v>14</v>
      </c>
      <c r="P7" s="55">
        <f t="shared" ref="P7:P25" si="0">D7*Q7</f>
        <v>3250</v>
      </c>
      <c r="Q7" s="56">
        <v>3250</v>
      </c>
      <c r="R7" s="116">
        <v>3250</v>
      </c>
      <c r="S7" s="57">
        <f t="shared" ref="S7:S25" si="1">D7*R7</f>
        <v>3250</v>
      </c>
      <c r="T7" s="58" t="str">
        <f t="shared" ref="T7" si="2">IF(ISNUMBER(R7), IF(R7&gt;Q7,"NEVYHOVUJE","VYHOVUJE")," ")</f>
        <v>VYHOVUJE</v>
      </c>
      <c r="U7" s="54" t="s">
        <v>44</v>
      </c>
      <c r="V7" s="53" t="s">
        <v>11</v>
      </c>
    </row>
    <row r="8" spans="1:22" ht="78" customHeight="1" x14ac:dyDescent="0.25">
      <c r="A8" s="20"/>
      <c r="B8" s="59">
        <v>2</v>
      </c>
      <c r="C8" s="60" t="s">
        <v>43</v>
      </c>
      <c r="D8" s="61">
        <v>1</v>
      </c>
      <c r="E8" s="62" t="s">
        <v>30</v>
      </c>
      <c r="F8" s="96" t="s">
        <v>50</v>
      </c>
      <c r="G8" s="111" t="s">
        <v>90</v>
      </c>
      <c r="H8" s="132"/>
      <c r="I8" s="174"/>
      <c r="J8" s="138"/>
      <c r="K8" s="141"/>
      <c r="L8" s="144"/>
      <c r="M8" s="126"/>
      <c r="N8" s="126"/>
      <c r="O8" s="129"/>
      <c r="P8" s="64">
        <f t="shared" si="0"/>
        <v>3050</v>
      </c>
      <c r="Q8" s="65">
        <v>3050</v>
      </c>
      <c r="R8" s="117">
        <v>3050</v>
      </c>
      <c r="S8" s="66">
        <f t="shared" si="1"/>
        <v>3050</v>
      </c>
      <c r="T8" s="67" t="str">
        <f t="shared" ref="T8:T19" si="3">IF(ISNUMBER(R8), IF(R8&gt;Q8,"NEVYHOVUJE","VYHOVUJE")," ")</f>
        <v>VYHOVUJE</v>
      </c>
      <c r="U8" s="63" t="s">
        <v>44</v>
      </c>
      <c r="V8" s="62" t="s">
        <v>12</v>
      </c>
    </row>
    <row r="9" spans="1:22" ht="85.5" customHeight="1" x14ac:dyDescent="0.25">
      <c r="A9" s="20"/>
      <c r="B9" s="59">
        <v>3</v>
      </c>
      <c r="C9" s="60" t="s">
        <v>51</v>
      </c>
      <c r="D9" s="61">
        <v>1</v>
      </c>
      <c r="E9" s="62" t="s">
        <v>30</v>
      </c>
      <c r="F9" s="96" t="s">
        <v>86</v>
      </c>
      <c r="G9" s="111" t="s">
        <v>91</v>
      </c>
      <c r="H9" s="132"/>
      <c r="I9" s="174"/>
      <c r="J9" s="138"/>
      <c r="K9" s="141"/>
      <c r="L9" s="144"/>
      <c r="M9" s="126"/>
      <c r="N9" s="126"/>
      <c r="O9" s="129"/>
      <c r="P9" s="64">
        <f t="shared" si="0"/>
        <v>1950</v>
      </c>
      <c r="Q9" s="65">
        <v>1950</v>
      </c>
      <c r="R9" s="117">
        <v>1950</v>
      </c>
      <c r="S9" s="66">
        <f t="shared" si="1"/>
        <v>1950</v>
      </c>
      <c r="T9" s="67" t="str">
        <f t="shared" si="3"/>
        <v>VYHOVUJE</v>
      </c>
      <c r="U9" s="63" t="s">
        <v>45</v>
      </c>
      <c r="V9" s="62" t="s">
        <v>16</v>
      </c>
    </row>
    <row r="10" spans="1:22" ht="120.75" customHeight="1" x14ac:dyDescent="0.25">
      <c r="A10" s="20"/>
      <c r="B10" s="59">
        <v>4</v>
      </c>
      <c r="C10" s="60" t="s">
        <v>52</v>
      </c>
      <c r="D10" s="61">
        <v>2</v>
      </c>
      <c r="E10" s="62" t="s">
        <v>30</v>
      </c>
      <c r="F10" s="96" t="s">
        <v>53</v>
      </c>
      <c r="G10" s="111" t="s">
        <v>92</v>
      </c>
      <c r="H10" s="132"/>
      <c r="I10" s="174"/>
      <c r="J10" s="138"/>
      <c r="K10" s="141"/>
      <c r="L10" s="144"/>
      <c r="M10" s="126"/>
      <c r="N10" s="126"/>
      <c r="O10" s="129"/>
      <c r="P10" s="64">
        <f t="shared" si="0"/>
        <v>10000</v>
      </c>
      <c r="Q10" s="65">
        <v>5000</v>
      </c>
      <c r="R10" s="117">
        <v>5000</v>
      </c>
      <c r="S10" s="66">
        <f t="shared" si="1"/>
        <v>10000</v>
      </c>
      <c r="T10" s="67" t="str">
        <f t="shared" si="3"/>
        <v>VYHOVUJE</v>
      </c>
      <c r="U10" s="63" t="s">
        <v>46</v>
      </c>
      <c r="V10" s="62" t="s">
        <v>11</v>
      </c>
    </row>
    <row r="11" spans="1:22" ht="69.75" customHeight="1" thickBot="1" x14ac:dyDescent="0.3">
      <c r="A11" s="20"/>
      <c r="B11" s="86">
        <v>5</v>
      </c>
      <c r="C11" s="87" t="s">
        <v>54</v>
      </c>
      <c r="D11" s="88">
        <v>1</v>
      </c>
      <c r="E11" s="89" t="s">
        <v>30</v>
      </c>
      <c r="F11" s="97" t="s">
        <v>55</v>
      </c>
      <c r="G11" s="112" t="s">
        <v>93</v>
      </c>
      <c r="H11" s="149"/>
      <c r="I11" s="175"/>
      <c r="J11" s="153"/>
      <c r="K11" s="154"/>
      <c r="L11" s="155"/>
      <c r="M11" s="147"/>
      <c r="N11" s="147"/>
      <c r="O11" s="148"/>
      <c r="P11" s="91">
        <f t="shared" si="0"/>
        <v>1660</v>
      </c>
      <c r="Q11" s="92">
        <v>1660</v>
      </c>
      <c r="R11" s="118">
        <v>1660</v>
      </c>
      <c r="S11" s="93">
        <f t="shared" si="1"/>
        <v>1660</v>
      </c>
      <c r="T11" s="94" t="str">
        <f t="shared" si="3"/>
        <v>VYHOVUJE</v>
      </c>
      <c r="U11" s="90" t="s">
        <v>47</v>
      </c>
      <c r="V11" s="89" t="s">
        <v>16</v>
      </c>
    </row>
    <row r="12" spans="1:22" ht="38.25" customHeight="1" x14ac:dyDescent="0.25">
      <c r="A12" s="20"/>
      <c r="B12" s="98">
        <v>6</v>
      </c>
      <c r="C12" s="99" t="s">
        <v>59</v>
      </c>
      <c r="D12" s="100">
        <v>1</v>
      </c>
      <c r="E12" s="101" t="s">
        <v>30</v>
      </c>
      <c r="F12" s="107" t="s">
        <v>60</v>
      </c>
      <c r="G12" s="113" t="s">
        <v>94</v>
      </c>
      <c r="H12" s="131" t="s">
        <v>36</v>
      </c>
      <c r="I12" s="150" t="s">
        <v>35</v>
      </c>
      <c r="J12" s="137" t="s">
        <v>36</v>
      </c>
      <c r="K12" s="140"/>
      <c r="L12" s="143"/>
      <c r="M12" s="146" t="s">
        <v>38</v>
      </c>
      <c r="N12" s="146" t="s">
        <v>39</v>
      </c>
      <c r="O12" s="128">
        <v>14</v>
      </c>
      <c r="P12" s="102">
        <f t="shared" si="0"/>
        <v>620</v>
      </c>
      <c r="Q12" s="103">
        <v>620</v>
      </c>
      <c r="R12" s="119">
        <v>620</v>
      </c>
      <c r="S12" s="104">
        <f t="shared" si="1"/>
        <v>620</v>
      </c>
      <c r="T12" s="105" t="str">
        <f t="shared" si="3"/>
        <v>VYHOVUJE</v>
      </c>
      <c r="U12" s="106" t="s">
        <v>56</v>
      </c>
      <c r="V12" s="101" t="s">
        <v>17</v>
      </c>
    </row>
    <row r="13" spans="1:22" ht="108.75" customHeight="1" x14ac:dyDescent="0.25">
      <c r="A13" s="20"/>
      <c r="B13" s="59">
        <v>7</v>
      </c>
      <c r="C13" s="60" t="s">
        <v>51</v>
      </c>
      <c r="D13" s="61">
        <v>1</v>
      </c>
      <c r="E13" s="62" t="s">
        <v>30</v>
      </c>
      <c r="F13" s="96" t="s">
        <v>87</v>
      </c>
      <c r="G13" s="111" t="s">
        <v>91</v>
      </c>
      <c r="H13" s="132"/>
      <c r="I13" s="151"/>
      <c r="J13" s="138"/>
      <c r="K13" s="141"/>
      <c r="L13" s="144"/>
      <c r="M13" s="156"/>
      <c r="N13" s="156"/>
      <c r="O13" s="129"/>
      <c r="P13" s="64">
        <f t="shared" si="0"/>
        <v>1950</v>
      </c>
      <c r="Q13" s="65">
        <v>1950</v>
      </c>
      <c r="R13" s="117">
        <v>1950</v>
      </c>
      <c r="S13" s="66">
        <f t="shared" si="1"/>
        <v>1950</v>
      </c>
      <c r="T13" s="67" t="str">
        <f t="shared" si="3"/>
        <v>VYHOVUJE</v>
      </c>
      <c r="U13" s="63" t="s">
        <v>57</v>
      </c>
      <c r="V13" s="62" t="s">
        <v>16</v>
      </c>
    </row>
    <row r="14" spans="1:22" ht="39" customHeight="1" thickBot="1" x14ac:dyDescent="0.3">
      <c r="A14" s="20"/>
      <c r="B14" s="86">
        <v>8</v>
      </c>
      <c r="C14" s="87" t="s">
        <v>61</v>
      </c>
      <c r="D14" s="88">
        <v>1</v>
      </c>
      <c r="E14" s="89" t="s">
        <v>30</v>
      </c>
      <c r="F14" s="97" t="s">
        <v>62</v>
      </c>
      <c r="G14" s="112" t="s">
        <v>95</v>
      </c>
      <c r="H14" s="149"/>
      <c r="I14" s="152"/>
      <c r="J14" s="153"/>
      <c r="K14" s="154"/>
      <c r="L14" s="155"/>
      <c r="M14" s="157"/>
      <c r="N14" s="157"/>
      <c r="O14" s="148"/>
      <c r="P14" s="91">
        <f t="shared" si="0"/>
        <v>330</v>
      </c>
      <c r="Q14" s="92">
        <v>330</v>
      </c>
      <c r="R14" s="118">
        <v>330</v>
      </c>
      <c r="S14" s="93">
        <f t="shared" si="1"/>
        <v>330</v>
      </c>
      <c r="T14" s="94" t="str">
        <f t="shared" si="3"/>
        <v>VYHOVUJE</v>
      </c>
      <c r="U14" s="90" t="s">
        <v>58</v>
      </c>
      <c r="V14" s="89" t="s">
        <v>15</v>
      </c>
    </row>
    <row r="15" spans="1:22" ht="93" customHeight="1" x14ac:dyDescent="0.25">
      <c r="A15" s="20"/>
      <c r="B15" s="98">
        <v>9</v>
      </c>
      <c r="C15" s="99" t="s">
        <v>63</v>
      </c>
      <c r="D15" s="100">
        <v>1</v>
      </c>
      <c r="E15" s="101" t="s">
        <v>30</v>
      </c>
      <c r="F15" s="107" t="s">
        <v>67</v>
      </c>
      <c r="G15" s="113" t="s">
        <v>96</v>
      </c>
      <c r="H15" s="131" t="s">
        <v>36</v>
      </c>
      <c r="I15" s="150" t="s">
        <v>35</v>
      </c>
      <c r="J15" s="137" t="s">
        <v>36</v>
      </c>
      <c r="K15" s="140"/>
      <c r="L15" s="143"/>
      <c r="M15" s="146" t="s">
        <v>38</v>
      </c>
      <c r="N15" s="146" t="s">
        <v>39</v>
      </c>
      <c r="O15" s="128">
        <v>14</v>
      </c>
      <c r="P15" s="102">
        <f t="shared" si="0"/>
        <v>250</v>
      </c>
      <c r="Q15" s="103">
        <v>250</v>
      </c>
      <c r="R15" s="119">
        <v>250</v>
      </c>
      <c r="S15" s="104">
        <f t="shared" si="1"/>
        <v>250</v>
      </c>
      <c r="T15" s="105" t="str">
        <f t="shared" si="3"/>
        <v>VYHOVUJE</v>
      </c>
      <c r="U15" s="106" t="s">
        <v>64</v>
      </c>
      <c r="V15" s="101" t="s">
        <v>13</v>
      </c>
    </row>
    <row r="16" spans="1:22" ht="112.5" customHeight="1" x14ac:dyDescent="0.25">
      <c r="A16" s="20"/>
      <c r="B16" s="59">
        <v>10</v>
      </c>
      <c r="C16" s="60" t="s">
        <v>51</v>
      </c>
      <c r="D16" s="61">
        <v>1</v>
      </c>
      <c r="E16" s="62" t="s">
        <v>30</v>
      </c>
      <c r="F16" s="96" t="s">
        <v>88</v>
      </c>
      <c r="G16" s="111" t="s">
        <v>91</v>
      </c>
      <c r="H16" s="132"/>
      <c r="I16" s="151"/>
      <c r="J16" s="138"/>
      <c r="K16" s="141"/>
      <c r="L16" s="144"/>
      <c r="M16" s="126"/>
      <c r="N16" s="126"/>
      <c r="O16" s="129"/>
      <c r="P16" s="64">
        <f t="shared" si="0"/>
        <v>1950</v>
      </c>
      <c r="Q16" s="65">
        <v>1950</v>
      </c>
      <c r="R16" s="117">
        <v>1950</v>
      </c>
      <c r="S16" s="66">
        <f t="shared" si="1"/>
        <v>1950</v>
      </c>
      <c r="T16" s="67" t="str">
        <f t="shared" si="3"/>
        <v>VYHOVUJE</v>
      </c>
      <c r="U16" s="63" t="s">
        <v>65</v>
      </c>
      <c r="V16" s="62" t="s">
        <v>16</v>
      </c>
    </row>
    <row r="17" spans="1:22" ht="60" x14ac:dyDescent="0.25">
      <c r="A17" s="20"/>
      <c r="B17" s="59">
        <v>11</v>
      </c>
      <c r="C17" s="60" t="s">
        <v>61</v>
      </c>
      <c r="D17" s="61">
        <v>1</v>
      </c>
      <c r="E17" s="62" t="s">
        <v>30</v>
      </c>
      <c r="F17" s="96" t="s">
        <v>68</v>
      </c>
      <c r="G17" s="111" t="s">
        <v>97</v>
      </c>
      <c r="H17" s="132"/>
      <c r="I17" s="151"/>
      <c r="J17" s="138"/>
      <c r="K17" s="141"/>
      <c r="L17" s="144"/>
      <c r="M17" s="126"/>
      <c r="N17" s="126"/>
      <c r="O17" s="129"/>
      <c r="P17" s="64">
        <f t="shared" si="0"/>
        <v>330</v>
      </c>
      <c r="Q17" s="65">
        <v>330</v>
      </c>
      <c r="R17" s="117">
        <v>330</v>
      </c>
      <c r="S17" s="66">
        <f t="shared" si="1"/>
        <v>330</v>
      </c>
      <c r="T17" s="67" t="str">
        <f t="shared" si="3"/>
        <v>VYHOVUJE</v>
      </c>
      <c r="U17" s="63" t="s">
        <v>64</v>
      </c>
      <c r="V17" s="62" t="s">
        <v>15</v>
      </c>
    </row>
    <row r="18" spans="1:22" ht="90.75" thickBot="1" x14ac:dyDescent="0.3">
      <c r="A18" s="20"/>
      <c r="B18" s="86">
        <v>12</v>
      </c>
      <c r="C18" s="87" t="s">
        <v>69</v>
      </c>
      <c r="D18" s="88">
        <v>1</v>
      </c>
      <c r="E18" s="89" t="s">
        <v>30</v>
      </c>
      <c r="F18" s="97" t="s">
        <v>70</v>
      </c>
      <c r="G18" s="112" t="s">
        <v>98</v>
      </c>
      <c r="H18" s="149"/>
      <c r="I18" s="152"/>
      <c r="J18" s="153"/>
      <c r="K18" s="154"/>
      <c r="L18" s="155"/>
      <c r="M18" s="147"/>
      <c r="N18" s="147"/>
      <c r="O18" s="148"/>
      <c r="P18" s="91">
        <f t="shared" si="0"/>
        <v>1000</v>
      </c>
      <c r="Q18" s="92">
        <v>1000</v>
      </c>
      <c r="R18" s="118">
        <v>900</v>
      </c>
      <c r="S18" s="93">
        <f t="shared" si="1"/>
        <v>900</v>
      </c>
      <c r="T18" s="94" t="str">
        <f t="shared" si="3"/>
        <v>VYHOVUJE</v>
      </c>
      <c r="U18" s="90" t="s">
        <v>66</v>
      </c>
      <c r="V18" s="89" t="s">
        <v>14</v>
      </c>
    </row>
    <row r="19" spans="1:22" ht="65.25" customHeight="1" x14ac:dyDescent="0.25">
      <c r="A19" s="20"/>
      <c r="B19" s="98">
        <v>13</v>
      </c>
      <c r="C19" s="99" t="s">
        <v>59</v>
      </c>
      <c r="D19" s="100">
        <v>1</v>
      </c>
      <c r="E19" s="101" t="s">
        <v>30</v>
      </c>
      <c r="F19" s="107" t="s">
        <v>73</v>
      </c>
      <c r="G19" s="113" t="s">
        <v>94</v>
      </c>
      <c r="H19" s="131" t="s">
        <v>36</v>
      </c>
      <c r="I19" s="150" t="s">
        <v>35</v>
      </c>
      <c r="J19" s="137" t="s">
        <v>36</v>
      </c>
      <c r="K19" s="140"/>
      <c r="L19" s="143"/>
      <c r="M19" s="146" t="s">
        <v>38</v>
      </c>
      <c r="N19" s="146" t="s">
        <v>39</v>
      </c>
      <c r="O19" s="128">
        <v>14</v>
      </c>
      <c r="P19" s="102">
        <f t="shared" si="0"/>
        <v>620</v>
      </c>
      <c r="Q19" s="103">
        <v>620</v>
      </c>
      <c r="R19" s="119">
        <v>620</v>
      </c>
      <c r="S19" s="104">
        <f t="shared" si="1"/>
        <v>620</v>
      </c>
      <c r="T19" s="105" t="str">
        <f t="shared" si="3"/>
        <v>VYHOVUJE</v>
      </c>
      <c r="U19" s="106" t="s">
        <v>71</v>
      </c>
      <c r="V19" s="101" t="s">
        <v>17</v>
      </c>
    </row>
    <row r="20" spans="1:22" ht="110.25" customHeight="1" x14ac:dyDescent="0.25">
      <c r="A20" s="20"/>
      <c r="B20" s="59">
        <v>14</v>
      </c>
      <c r="C20" s="60" t="s">
        <v>51</v>
      </c>
      <c r="D20" s="61">
        <v>1</v>
      </c>
      <c r="E20" s="62" t="s">
        <v>30</v>
      </c>
      <c r="F20" s="96" t="s">
        <v>87</v>
      </c>
      <c r="G20" s="111" t="s">
        <v>91</v>
      </c>
      <c r="H20" s="132"/>
      <c r="I20" s="151"/>
      <c r="J20" s="138"/>
      <c r="K20" s="141"/>
      <c r="L20" s="144"/>
      <c r="M20" s="126"/>
      <c r="N20" s="126"/>
      <c r="O20" s="129"/>
      <c r="P20" s="64">
        <f t="shared" si="0"/>
        <v>1950</v>
      </c>
      <c r="Q20" s="65">
        <v>1950</v>
      </c>
      <c r="R20" s="117">
        <v>1950</v>
      </c>
      <c r="S20" s="66">
        <f t="shared" si="1"/>
        <v>1950</v>
      </c>
      <c r="T20" s="67" t="str">
        <f t="shared" ref="T20:T24" si="4">IF(ISNUMBER(R20), IF(R20&gt;Q20,"NEVYHOVUJE","VYHOVUJE")," ")</f>
        <v>VYHOVUJE</v>
      </c>
      <c r="U20" s="63" t="s">
        <v>72</v>
      </c>
      <c r="V20" s="62" t="s">
        <v>16</v>
      </c>
    </row>
    <row r="21" spans="1:22" ht="60" x14ac:dyDescent="0.25">
      <c r="A21" s="20"/>
      <c r="B21" s="59">
        <v>15</v>
      </c>
      <c r="C21" s="60" t="s">
        <v>74</v>
      </c>
      <c r="D21" s="61">
        <v>1</v>
      </c>
      <c r="E21" s="62" t="s">
        <v>30</v>
      </c>
      <c r="F21" s="96" t="s">
        <v>75</v>
      </c>
      <c r="G21" s="111" t="s">
        <v>99</v>
      </c>
      <c r="H21" s="132"/>
      <c r="I21" s="151"/>
      <c r="J21" s="138"/>
      <c r="K21" s="141"/>
      <c r="L21" s="144"/>
      <c r="M21" s="126"/>
      <c r="N21" s="126"/>
      <c r="O21" s="129"/>
      <c r="P21" s="64">
        <f t="shared" si="0"/>
        <v>1200</v>
      </c>
      <c r="Q21" s="65">
        <v>1200</v>
      </c>
      <c r="R21" s="117">
        <v>1200</v>
      </c>
      <c r="S21" s="66">
        <f t="shared" si="1"/>
        <v>1200</v>
      </c>
      <c r="T21" s="67" t="str">
        <f t="shared" si="4"/>
        <v>VYHOVUJE</v>
      </c>
      <c r="U21" s="63" t="s">
        <v>71</v>
      </c>
      <c r="V21" s="62" t="s">
        <v>14</v>
      </c>
    </row>
    <row r="22" spans="1:22" ht="60.75" thickBot="1" x14ac:dyDescent="0.3">
      <c r="A22" s="20"/>
      <c r="B22" s="86">
        <v>16</v>
      </c>
      <c r="C22" s="87" t="s">
        <v>61</v>
      </c>
      <c r="D22" s="88">
        <v>1</v>
      </c>
      <c r="E22" s="89" t="s">
        <v>30</v>
      </c>
      <c r="F22" s="97" t="s">
        <v>76</v>
      </c>
      <c r="G22" s="112" t="s">
        <v>95</v>
      </c>
      <c r="H22" s="149"/>
      <c r="I22" s="152"/>
      <c r="J22" s="153"/>
      <c r="K22" s="154"/>
      <c r="L22" s="155"/>
      <c r="M22" s="147"/>
      <c r="N22" s="147"/>
      <c r="O22" s="148"/>
      <c r="P22" s="91">
        <f t="shared" si="0"/>
        <v>330</v>
      </c>
      <c r="Q22" s="92">
        <v>330</v>
      </c>
      <c r="R22" s="118">
        <v>330</v>
      </c>
      <c r="S22" s="93">
        <f t="shared" si="1"/>
        <v>330</v>
      </c>
      <c r="T22" s="94" t="str">
        <f t="shared" si="4"/>
        <v>VYHOVUJE</v>
      </c>
      <c r="U22" s="90" t="s">
        <v>71</v>
      </c>
      <c r="V22" s="89" t="s">
        <v>15</v>
      </c>
    </row>
    <row r="23" spans="1:22" ht="35.25" customHeight="1" x14ac:dyDescent="0.25">
      <c r="A23" s="20"/>
      <c r="B23" s="77">
        <v>17</v>
      </c>
      <c r="C23" s="78" t="s">
        <v>80</v>
      </c>
      <c r="D23" s="79">
        <v>3</v>
      </c>
      <c r="E23" s="80" t="s">
        <v>30</v>
      </c>
      <c r="F23" s="108" t="s">
        <v>83</v>
      </c>
      <c r="G23" s="114" t="s">
        <v>101</v>
      </c>
      <c r="H23" s="131" t="s">
        <v>36</v>
      </c>
      <c r="I23" s="134" t="s">
        <v>35</v>
      </c>
      <c r="J23" s="137" t="s">
        <v>36</v>
      </c>
      <c r="K23" s="140"/>
      <c r="L23" s="143"/>
      <c r="M23" s="125" t="s">
        <v>38</v>
      </c>
      <c r="N23" s="125" t="s">
        <v>41</v>
      </c>
      <c r="O23" s="128">
        <v>14</v>
      </c>
      <c r="P23" s="82">
        <f t="shared" si="0"/>
        <v>1800</v>
      </c>
      <c r="Q23" s="83">
        <v>600</v>
      </c>
      <c r="R23" s="120">
        <v>580</v>
      </c>
      <c r="S23" s="84">
        <f t="shared" si="1"/>
        <v>1740</v>
      </c>
      <c r="T23" s="85" t="str">
        <f t="shared" si="4"/>
        <v>VYHOVUJE</v>
      </c>
      <c r="U23" s="81" t="s">
        <v>77</v>
      </c>
      <c r="V23" s="122" t="s">
        <v>14</v>
      </c>
    </row>
    <row r="24" spans="1:22" ht="35.25" customHeight="1" x14ac:dyDescent="0.25">
      <c r="A24" s="20"/>
      <c r="B24" s="59">
        <v>18</v>
      </c>
      <c r="C24" s="60" t="s">
        <v>81</v>
      </c>
      <c r="D24" s="61">
        <v>3</v>
      </c>
      <c r="E24" s="62" t="s">
        <v>30</v>
      </c>
      <c r="F24" s="96" t="s">
        <v>84</v>
      </c>
      <c r="G24" s="111" t="s">
        <v>100</v>
      </c>
      <c r="H24" s="132"/>
      <c r="I24" s="135"/>
      <c r="J24" s="138"/>
      <c r="K24" s="141"/>
      <c r="L24" s="144"/>
      <c r="M24" s="126"/>
      <c r="N24" s="126"/>
      <c r="O24" s="129"/>
      <c r="P24" s="64">
        <f t="shared" si="0"/>
        <v>1200</v>
      </c>
      <c r="Q24" s="65">
        <v>400</v>
      </c>
      <c r="R24" s="117">
        <v>318</v>
      </c>
      <c r="S24" s="66">
        <f t="shared" si="1"/>
        <v>954</v>
      </c>
      <c r="T24" s="67" t="str">
        <f t="shared" si="4"/>
        <v>VYHOVUJE</v>
      </c>
      <c r="U24" s="63" t="s">
        <v>78</v>
      </c>
      <c r="V24" s="123"/>
    </row>
    <row r="25" spans="1:22" ht="62.25" customHeight="1" thickBot="1" x14ac:dyDescent="0.3">
      <c r="A25" s="20"/>
      <c r="B25" s="68">
        <v>19</v>
      </c>
      <c r="C25" s="69" t="s">
        <v>82</v>
      </c>
      <c r="D25" s="70">
        <v>1</v>
      </c>
      <c r="E25" s="71" t="s">
        <v>30</v>
      </c>
      <c r="F25" s="109" t="s">
        <v>85</v>
      </c>
      <c r="G25" s="115" t="s">
        <v>102</v>
      </c>
      <c r="H25" s="133"/>
      <c r="I25" s="136"/>
      <c r="J25" s="139"/>
      <c r="K25" s="142"/>
      <c r="L25" s="145"/>
      <c r="M25" s="127"/>
      <c r="N25" s="127"/>
      <c r="O25" s="130"/>
      <c r="P25" s="73">
        <f t="shared" si="0"/>
        <v>680</v>
      </c>
      <c r="Q25" s="74">
        <v>680</v>
      </c>
      <c r="R25" s="121">
        <v>616</v>
      </c>
      <c r="S25" s="75">
        <f t="shared" si="1"/>
        <v>616</v>
      </c>
      <c r="T25" s="76" t="str">
        <f t="shared" ref="T25" si="5">IF(ISNUMBER(R25), IF(R25&gt;Q25,"NEVYHOVUJE","VYHOVUJE")," ")</f>
        <v>VYHOVUJE</v>
      </c>
      <c r="U25" s="72" t="s">
        <v>79</v>
      </c>
      <c r="V25" s="124"/>
    </row>
    <row r="26" spans="1:22" ht="17.45" customHeight="1" thickTop="1" thickBot="1" x14ac:dyDescent="0.3">
      <c r="C26" s="5"/>
      <c r="D26" s="5"/>
      <c r="E26" s="5"/>
      <c r="F26" s="5"/>
      <c r="G26" s="33"/>
      <c r="H26" s="33"/>
      <c r="I26" s="5"/>
      <c r="J26" s="5"/>
      <c r="N26" s="5"/>
      <c r="O26" s="5"/>
      <c r="P26" s="5"/>
    </row>
    <row r="27" spans="1:22" ht="51.75" customHeight="1" thickTop="1" thickBot="1" x14ac:dyDescent="0.3">
      <c r="B27" s="171" t="s">
        <v>34</v>
      </c>
      <c r="C27" s="171"/>
      <c r="D27" s="171"/>
      <c r="E27" s="171"/>
      <c r="F27" s="171"/>
      <c r="G27" s="171"/>
      <c r="H27" s="47"/>
      <c r="I27" s="47"/>
      <c r="J27" s="21"/>
      <c r="K27" s="21"/>
      <c r="L27" s="7"/>
      <c r="M27" s="7"/>
      <c r="N27" s="7"/>
      <c r="O27" s="22"/>
      <c r="P27" s="22"/>
      <c r="Q27" s="23" t="s">
        <v>9</v>
      </c>
      <c r="R27" s="168" t="s">
        <v>10</v>
      </c>
      <c r="S27" s="169"/>
      <c r="T27" s="170"/>
      <c r="U27" s="24"/>
      <c r="V27" s="25"/>
    </row>
    <row r="28" spans="1:22" ht="50.45" customHeight="1" thickTop="1" thickBot="1" x14ac:dyDescent="0.3">
      <c r="B28" s="172" t="s">
        <v>32</v>
      </c>
      <c r="C28" s="172"/>
      <c r="D28" s="172"/>
      <c r="E28" s="172"/>
      <c r="F28" s="172"/>
      <c r="G28" s="172"/>
      <c r="H28" s="172"/>
      <c r="I28" s="26"/>
      <c r="L28" s="9"/>
      <c r="M28" s="9"/>
      <c r="N28" s="9"/>
      <c r="O28" s="27"/>
      <c r="P28" s="27"/>
      <c r="Q28" s="28">
        <f>SUM(P7:P25)</f>
        <v>34120</v>
      </c>
      <c r="R28" s="165">
        <f>SUM(S7:S25)</f>
        <v>33650</v>
      </c>
      <c r="S28" s="166"/>
      <c r="T28" s="167"/>
    </row>
    <row r="29" spans="1:22" ht="15.75" thickTop="1" x14ac:dyDescent="0.25">
      <c r="B29" s="164" t="s">
        <v>33</v>
      </c>
      <c r="C29" s="164"/>
      <c r="D29" s="164"/>
      <c r="E29" s="164"/>
      <c r="F29" s="164"/>
      <c r="G29" s="164"/>
      <c r="H29" s="4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x14ac:dyDescent="0.25">
      <c r="B30" s="46"/>
      <c r="C30" s="46"/>
      <c r="D30" s="46"/>
      <c r="E30" s="46"/>
      <c r="F30" s="46"/>
      <c r="G30" s="49"/>
      <c r="H30" s="4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x14ac:dyDescent="0.25">
      <c r="B31" s="46"/>
      <c r="C31" s="46"/>
      <c r="D31" s="46"/>
      <c r="E31" s="46"/>
      <c r="F31" s="46"/>
      <c r="G31" s="49"/>
      <c r="H31" s="4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x14ac:dyDescent="0.25">
      <c r="B32" s="46"/>
      <c r="C32" s="46"/>
      <c r="D32" s="46"/>
      <c r="E32" s="46"/>
      <c r="F32" s="46"/>
      <c r="G32" s="49"/>
      <c r="H32" s="4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9"/>
      <c r="H33" s="4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H34" s="36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9"/>
      <c r="H35" s="4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9"/>
      <c r="H36" s="4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9"/>
      <c r="H37" s="4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9"/>
      <c r="H38" s="4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9"/>
      <c r="H39" s="4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9"/>
      <c r="H40" s="4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9"/>
      <c r="H41" s="4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9"/>
      <c r="H42" s="4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9"/>
      <c r="H43" s="4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9"/>
      <c r="H44" s="4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9"/>
      <c r="H45" s="4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9"/>
      <c r="H46" s="4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9"/>
      <c r="H47" s="4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9"/>
      <c r="H48" s="4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9"/>
      <c r="H49" s="4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9"/>
      <c r="H50" s="4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9"/>
      <c r="H51" s="4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9"/>
      <c r="H52" s="4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9"/>
      <c r="H53" s="4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9"/>
      <c r="H54" s="4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9"/>
      <c r="H55" s="4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9"/>
      <c r="H56" s="4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9"/>
      <c r="H57" s="4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9"/>
      <c r="H58" s="4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9"/>
      <c r="H59" s="4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9"/>
      <c r="H60" s="4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9"/>
      <c r="H61" s="4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9"/>
      <c r="H62" s="4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9"/>
      <c r="H63" s="4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9"/>
      <c r="H64" s="4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9"/>
      <c r="H65" s="4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9"/>
      <c r="H66" s="4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9"/>
      <c r="H67" s="4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9"/>
      <c r="H68" s="4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9"/>
      <c r="H69" s="4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9"/>
      <c r="H70" s="4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9"/>
      <c r="H71" s="4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9"/>
      <c r="H72" s="4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9"/>
      <c r="H73" s="4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9"/>
      <c r="H74" s="4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9"/>
      <c r="H75" s="4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9"/>
      <c r="H76" s="4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9"/>
      <c r="H77" s="4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9"/>
      <c r="H78" s="4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9"/>
      <c r="H79" s="4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9"/>
      <c r="H80" s="4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9"/>
      <c r="H81" s="4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9"/>
      <c r="H82" s="4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9"/>
      <c r="H83" s="4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9"/>
      <c r="H84" s="4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9"/>
      <c r="H85" s="4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9"/>
      <c r="H86" s="4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9"/>
      <c r="H87" s="4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9"/>
      <c r="H88" s="4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9"/>
      <c r="H89" s="4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9"/>
      <c r="H90" s="4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9"/>
      <c r="H91" s="4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9"/>
      <c r="H92" s="4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9"/>
      <c r="H93" s="4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9"/>
      <c r="H94" s="4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9"/>
      <c r="H95" s="4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9"/>
      <c r="H96" s="4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49"/>
      <c r="H97" s="4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49"/>
      <c r="H98" s="49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49"/>
      <c r="H99" s="49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49"/>
      <c r="H100" s="49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49"/>
      <c r="H101" s="49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49"/>
      <c r="H102" s="49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49"/>
      <c r="H103" s="49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49"/>
      <c r="H104" s="49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49"/>
      <c r="H105" s="49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49"/>
      <c r="H106" s="49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49"/>
      <c r="H107" s="49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49"/>
      <c r="H108" s="49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49"/>
      <c r="H109" s="49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49"/>
      <c r="H110" s="49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49"/>
      <c r="H111" s="49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49"/>
      <c r="H112" s="49"/>
      <c r="I112" s="11"/>
      <c r="J112" s="11"/>
      <c r="K112" s="11"/>
      <c r="L112" s="11"/>
      <c r="M112" s="11"/>
      <c r="N112" s="6"/>
      <c r="O112" s="6"/>
      <c r="P112" s="6"/>
      <c r="Q112" s="11"/>
      <c r="R112" s="11"/>
      <c r="S112" s="11"/>
    </row>
    <row r="113" spans="3:19" ht="19.899999999999999" customHeight="1" x14ac:dyDescent="0.25">
      <c r="C113" s="21"/>
      <c r="D113" s="29"/>
      <c r="E113" s="21"/>
      <c r="F113" s="21"/>
      <c r="G113" s="49"/>
      <c r="H113" s="49"/>
      <c r="I113" s="11"/>
      <c r="J113" s="11"/>
      <c r="K113" s="11"/>
      <c r="L113" s="11"/>
      <c r="M113" s="11"/>
      <c r="N113" s="6"/>
      <c r="O113" s="6"/>
      <c r="P113" s="6"/>
      <c r="Q113" s="11"/>
      <c r="R113" s="11"/>
      <c r="S113" s="11"/>
    </row>
    <row r="114" spans="3:19" ht="19.899999999999999" customHeight="1" x14ac:dyDescent="0.25">
      <c r="C114" s="21"/>
      <c r="D114" s="29"/>
      <c r="E114" s="21"/>
      <c r="F114" s="21"/>
      <c r="G114" s="49"/>
      <c r="H114" s="49"/>
      <c r="I114" s="11"/>
      <c r="J114" s="11"/>
      <c r="K114" s="11"/>
      <c r="L114" s="11"/>
      <c r="M114" s="11"/>
      <c r="N114" s="6"/>
      <c r="O114" s="6"/>
      <c r="P114" s="6"/>
    </row>
    <row r="115" spans="3:19" ht="19.899999999999999" customHeight="1" x14ac:dyDescent="0.25">
      <c r="C115" s="5"/>
      <c r="E115" s="5"/>
      <c r="F115" s="5"/>
      <c r="J115" s="5"/>
    </row>
    <row r="116" spans="3:19" ht="19.899999999999999" customHeight="1" x14ac:dyDescent="0.25">
      <c r="C116" s="5"/>
      <c r="E116" s="5"/>
      <c r="F116" s="5"/>
      <c r="J116" s="5"/>
    </row>
    <row r="117" spans="3:19" ht="19.899999999999999" customHeight="1" x14ac:dyDescent="0.25">
      <c r="C117" s="5"/>
      <c r="E117" s="5"/>
      <c r="F117" s="5"/>
      <c r="J117" s="5"/>
    </row>
    <row r="118" spans="3:19" ht="19.899999999999999" customHeight="1" x14ac:dyDescent="0.25">
      <c r="C118" s="5"/>
      <c r="E118" s="5"/>
      <c r="F118" s="5"/>
      <c r="J118" s="5"/>
    </row>
    <row r="119" spans="3:19" ht="19.899999999999999" customHeight="1" x14ac:dyDescent="0.25">
      <c r="C119" s="5"/>
      <c r="E119" s="5"/>
      <c r="F119" s="5"/>
      <c r="J119" s="5"/>
    </row>
    <row r="120" spans="3:19" ht="19.899999999999999" customHeight="1" x14ac:dyDescent="0.25">
      <c r="C120" s="5"/>
      <c r="E120" s="5"/>
      <c r="F120" s="5"/>
      <c r="J120" s="5"/>
    </row>
    <row r="121" spans="3:19" ht="19.899999999999999" customHeight="1" x14ac:dyDescent="0.25">
      <c r="C121" s="5"/>
      <c r="E121" s="5"/>
      <c r="F121" s="5"/>
      <c r="J121" s="5"/>
    </row>
    <row r="122" spans="3:19" ht="19.899999999999999" customHeight="1" x14ac:dyDescent="0.25">
      <c r="C122" s="5"/>
      <c r="E122" s="5"/>
      <c r="F122" s="5"/>
      <c r="J122" s="5"/>
    </row>
    <row r="123" spans="3:19" x14ac:dyDescent="0.25">
      <c r="C123" s="5"/>
      <c r="E123" s="5"/>
      <c r="F123" s="5"/>
      <c r="J123" s="5"/>
    </row>
    <row r="124" spans="3:19" x14ac:dyDescent="0.25">
      <c r="C124" s="5"/>
      <c r="E124" s="5"/>
      <c r="F124" s="5"/>
      <c r="J124" s="5"/>
    </row>
    <row r="125" spans="3:19" x14ac:dyDescent="0.25">
      <c r="C125" s="5"/>
      <c r="E125" s="5"/>
      <c r="F125" s="5"/>
      <c r="J125" s="5"/>
    </row>
    <row r="126" spans="3:19" x14ac:dyDescent="0.25">
      <c r="C126" s="5"/>
      <c r="E126" s="5"/>
      <c r="F126" s="5"/>
      <c r="J126" s="5"/>
    </row>
    <row r="127" spans="3:19" x14ac:dyDescent="0.25">
      <c r="C127" s="5"/>
      <c r="E127" s="5"/>
      <c r="F127" s="5"/>
      <c r="J127" s="5"/>
    </row>
    <row r="128" spans="3:19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  <row r="242" spans="3:10" x14ac:dyDescent="0.25">
      <c r="C242" s="5"/>
      <c r="E242" s="5"/>
      <c r="F242" s="5"/>
      <c r="J242" s="5"/>
    </row>
    <row r="243" spans="3:10" x14ac:dyDescent="0.25">
      <c r="C243" s="5"/>
      <c r="E243" s="5"/>
      <c r="F243" s="5"/>
      <c r="J243" s="5"/>
    </row>
    <row r="244" spans="3:10" x14ac:dyDescent="0.25">
      <c r="C244" s="5"/>
      <c r="E244" s="5"/>
      <c r="F244" s="5"/>
      <c r="J244" s="5"/>
    </row>
    <row r="245" spans="3:10" x14ac:dyDescent="0.25">
      <c r="C245" s="5"/>
      <c r="E245" s="5"/>
      <c r="F245" s="5"/>
      <c r="J245" s="5"/>
    </row>
  </sheetData>
  <sheetProtection algorithmName="SHA-512" hashValue="/+dYaXcWQ22Etp14UnburIhHFAeYICvtLbuuTZkD0zF3pFDdfvmcs3/A9fvbcOJQwDT1moMkhQx/bvZk2xXl0Q==" saltValue="eBuEy+/4UFarTKotAJudPw==" spinCount="100000" sheet="1" objects="1" scenarios="1"/>
  <mergeCells count="48">
    <mergeCell ref="B1:D1"/>
    <mergeCell ref="G5:H5"/>
    <mergeCell ref="B29:G29"/>
    <mergeCell ref="R28:T28"/>
    <mergeCell ref="R27:T27"/>
    <mergeCell ref="B27:G27"/>
    <mergeCell ref="B28:H28"/>
    <mergeCell ref="I7:I11"/>
    <mergeCell ref="J7:J11"/>
    <mergeCell ref="M7:M11"/>
    <mergeCell ref="K7:K11"/>
    <mergeCell ref="N7:N11"/>
    <mergeCell ref="O7:O11"/>
    <mergeCell ref="I15:I18"/>
    <mergeCell ref="J15:J18"/>
    <mergeCell ref="K15:K18"/>
    <mergeCell ref="H7:H11"/>
    <mergeCell ref="I12:I14"/>
    <mergeCell ref="L7:L11"/>
    <mergeCell ref="J12:J14"/>
    <mergeCell ref="K12:K14"/>
    <mergeCell ref="H12:H14"/>
    <mergeCell ref="L12:L14"/>
    <mergeCell ref="M12:M14"/>
    <mergeCell ref="N12:N14"/>
    <mergeCell ref="O12:O14"/>
    <mergeCell ref="H15:H18"/>
    <mergeCell ref="L15:L18"/>
    <mergeCell ref="H19:H22"/>
    <mergeCell ref="I19:I22"/>
    <mergeCell ref="J19:J22"/>
    <mergeCell ref="K19:K22"/>
    <mergeCell ref="L19:L22"/>
    <mergeCell ref="M19:M22"/>
    <mergeCell ref="N19:N22"/>
    <mergeCell ref="O19:O22"/>
    <mergeCell ref="M15:M18"/>
    <mergeCell ref="N15:N18"/>
    <mergeCell ref="O15:O18"/>
    <mergeCell ref="V23:V25"/>
    <mergeCell ref="M23:M25"/>
    <mergeCell ref="N23:N25"/>
    <mergeCell ref="O23:O25"/>
    <mergeCell ref="H23:H25"/>
    <mergeCell ref="I23:I25"/>
    <mergeCell ref="J23:J25"/>
    <mergeCell ref="K23:K25"/>
    <mergeCell ref="L23:L25"/>
  </mergeCells>
  <conditionalFormatting sqref="D7:D25 B7:B25">
    <cfRule type="containsBlanks" dxfId="7" priority="76">
      <formula>LEN(TRIM(B7))=0</formula>
    </cfRule>
  </conditionalFormatting>
  <conditionalFormatting sqref="B7:B25">
    <cfRule type="cellIs" dxfId="6" priority="73" operator="greaterThanOrEqual">
      <formula>1</formula>
    </cfRule>
  </conditionalFormatting>
  <conditionalFormatting sqref="T7:T25">
    <cfRule type="cellIs" dxfId="5" priority="60" operator="equal">
      <formula>"VYHOVUJE"</formula>
    </cfRule>
  </conditionalFormatting>
  <conditionalFormatting sqref="T7:T25">
    <cfRule type="cellIs" dxfId="4" priority="59" operator="equal">
      <formula>"NEVYHOVUJE"</formula>
    </cfRule>
  </conditionalFormatting>
  <conditionalFormatting sqref="G7:H7 R7:R25 G12:H12 G8:G11 G15:H15 G13:G14 G19:H19 G16:G18 G23:H23 G20:G22 G24:G25">
    <cfRule type="containsBlanks" dxfId="3" priority="53">
      <formula>LEN(TRIM(G7))=0</formula>
    </cfRule>
  </conditionalFormatting>
  <conditionalFormatting sqref="G7:H7 R7:R25 G12:H12 G8:G11 G15:H15 G13:G14 G19:H19 G16:G18 G23:H23 G20:G22 G24:G25">
    <cfRule type="notContainsBlanks" dxfId="2" priority="51">
      <formula>LEN(TRIM(G7))&gt;0</formula>
    </cfRule>
  </conditionalFormatting>
  <conditionalFormatting sqref="G7:H7 R7:R25 G12:H12 G8:G11 G15:H15 G13:G14 G19:H19 G16:G18 G23:H23 G20:G22 G24:G25">
    <cfRule type="notContainsBlanks" dxfId="1" priority="50">
      <formula>LEN(TRIM(G7))&gt;0</formula>
    </cfRule>
  </conditionalFormatting>
  <conditionalFormatting sqref="G7:H7 G12:H12 G8:G11 G15:H15 G13:G14 G19:H19 G16:G18 G23:H23 G20:G22 G24:G25">
    <cfRule type="notContainsBlanks" dxfId="0" priority="49">
      <formula>LEN(TRIM(G7))&gt;0</formula>
    </cfRule>
  </conditionalFormatting>
  <dataValidations count="3">
    <dataValidation type="list" allowBlank="1" showInputMessage="1" showErrorMessage="1" sqref="J7 J12 J15 J19 J23" xr:uid="{006F2A15-2179-46AE-BE20-DCC6C5F84EE9}">
      <formula1>"ANO,NE"</formula1>
    </dataValidation>
    <dataValidation type="list" showInputMessage="1" showErrorMessage="1" sqref="E7:E25" xr:uid="{8C26EAE3-16EE-4825-9C10-C919BCF6B1BA}">
      <formula1>"ks,bal,sada,m,"</formula1>
    </dataValidation>
    <dataValidation type="list" allowBlank="1" showInputMessage="1" showErrorMessage="1" sqref="V7:V23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ha3n8w/D1TPXpagD88tsKXzaDwVmJ7sXEhISXwQDLg0=</DigestValue>
    </Reference>
    <Reference Type="http://www.w3.org/2000/09/xmldsig#Object" URI="#idOfficeObject">
      <DigestMethod Algorithm="http://www.w3.org/2001/04/xmlenc#sha256"/>
      <DigestValue>8WyqwN+PYu1O5/zPR26YCS+QuzSy+4xeXrF4etgcu3Q=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pgnw6MX/Ic7wrALssKvnTW0kk/zfXAbthUp7dutJeYs=</DigestValue>
    </Reference>
  </SignedInfo>
  <SignatureValue>bV1uvpldt+e0RwouNZd8ebRngpxR7rXLBXN1pp31QcUVw0I3aaidUo5u3nYR2gLSwsEiw+Gbw+AI
RQ5G0n6BnvK/p1+kDgWW19KFt2KLe8Zihk2bQ0Qqz6P8DbNLTt+4flvOSSra0EPVAbONKjZ2WQjg
1v6vmhL6DCa95dzQCd3lyobS4tlKZnErDUldgjGYQqFzkZACy55FqHRJnuLGcEJS8Lr1R5tBqMWN
/4g3b7qkOWJ/gZDxj/+xguDMMhhpP6kcA4rUOd8rA5bDicDPhya1h5rT7wI8akz2FcANX4VU//cr
CH5zEVovb3F+QKDABtGriCaIuemO/66shfHh4Q==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b5jt2lXjbHQBj5/RNlC10b1sDLDpFsZ7dn3bqa9snKE=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8bryKkHs6M7SiOPD/hE2Bs4K9My8+DsxHA+RNkRABDI=</DigestValue>
      </Reference>
      <Reference URI="/xl/sharedStrings.xml?ContentType=application/vnd.openxmlformats-officedocument.spreadsheetml.sharedStrings+xml">
        <DigestMethod Algorithm="http://www.w3.org/2001/04/xmlenc#sha256"/>
        <DigestValue>c9LWVqK4YRkn4CnYUW5f5EqK2bKMHmDCrfxLHWVqhIc=</DigestValue>
      </Reference>
      <Reference URI="/xl/styles.xml?ContentType=application/vnd.openxmlformats-officedocument.spreadsheetml.styles+xml">
        <DigestMethod Algorithm="http://www.w3.org/2001/04/xmlenc#sha256"/>
        <DigestValue>ZqxrUHWQVwutrANEOiNVYvMBQ9YAu9uS92vvvCx5yn4=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Zy8/+0f1BMAqgEW/r4uOsERTxrogDF1/LfGEHb13oKM=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uZwBPvL+zrqV9on+XUPW0s/18RRjBu6Dz5bD58LbeQQ=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2022-11-03T14:52:52Z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16.0.15629/23</OfficeVersion>
          <ApplicationVersion>16.0.15629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2022-11-03T14:52:52Z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2022-10-24T10:02:18Z</cp:lastPrinted>
  <dcterms:created xsi:type="dcterms:W3CDTF">2014-03-05T12:43:32Z</dcterms:created>
  <dcterms:modified xsi:type="dcterms:W3CDTF">2022-11-03T14:42:40Z</dcterms:modified>
</cp:coreProperties>
</file>